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ownloads\"/>
    </mc:Choice>
  </mc:AlternateContent>
  <bookViews>
    <workbookView xWindow="0" yWindow="0" windowWidth="20490" windowHeight="7500" activeTab="1"/>
  </bookViews>
  <sheets>
    <sheet name="Data" sheetId="8" r:id="rId1"/>
    <sheet name="محاسبه عیدی" sheetId="7"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8" l="1"/>
  <c r="D6" i="8"/>
  <c r="I6" i="7" s="1"/>
  <c r="I11" i="7" l="1"/>
  <c r="I5" i="7"/>
  <c r="J5" i="7" s="1"/>
  <c r="K5" i="7" s="1"/>
  <c r="I9" i="7"/>
  <c r="J9" i="7" s="1"/>
  <c r="K9" i="7" s="1"/>
  <c r="I12" i="7"/>
  <c r="J12" i="7" s="1"/>
  <c r="I8" i="7"/>
  <c r="I7" i="7"/>
  <c r="J7" i="7" s="1"/>
  <c r="I10" i="7"/>
  <c r="J11" i="7"/>
  <c r="K11" i="7" s="1"/>
  <c r="J6" i="7"/>
  <c r="J8" i="7"/>
  <c r="J10" i="7"/>
  <c r="K10" i="7" s="1"/>
  <c r="K6" i="7" l="1"/>
  <c r="K8" i="7"/>
  <c r="K7" i="7"/>
  <c r="K12" i="7"/>
</calcChain>
</file>

<file path=xl/comments1.xml><?xml version="1.0" encoding="utf-8"?>
<comments xmlns="http://schemas.openxmlformats.org/spreadsheetml/2006/main">
  <authors>
    <author>Admin</author>
  </authors>
  <commentList>
    <comment ref="I4" authorId="0" shapeId="0">
      <text>
        <r>
          <rPr>
            <b/>
            <sz val="9"/>
            <color indexed="81"/>
            <rFont val="Tahoma"/>
            <family val="2"/>
          </rPr>
          <t>Admin:</t>
        </r>
        <r>
          <rPr>
            <sz val="9"/>
            <color indexed="81"/>
            <rFont val="Tahoma"/>
            <family val="2"/>
          </rPr>
          <t xml:space="preserve">
میزان حقوق دریافتی پایه روزانه در عدد 60 ضرب شده و حاصل در تعداد روز حضور فرد در شرکت ضرب شده و بر عدد ۳۶۶ (تعداد روز سال) تقسیم می‌شود</t>
        </r>
      </text>
    </comment>
    <comment ref="J4" authorId="0" shapeId="0">
      <text>
        <r>
          <rPr>
            <b/>
            <sz val="9"/>
            <color indexed="81"/>
            <rFont val="Tahoma"/>
            <family val="2"/>
          </rPr>
          <t>Admin:</t>
        </r>
        <r>
          <rPr>
            <sz val="9"/>
            <color indexed="81"/>
            <rFont val="Tahoma"/>
            <family val="2"/>
          </rPr>
          <t xml:space="preserve">
چنان‌چە میزان عیدی از مقدار سقف عیدی معاف از مالیات (٣٠ میلیون ریال) بیشتر باشد، به اندازه‌ی ضریب مالیات (۱۰٪) از مابه‌التفاوت مقدار عیدی از سقف عیدی معاف از مالیات، مالیات تعلق می‌گیرد</t>
        </r>
      </text>
    </comment>
    <comment ref="K4" authorId="0" shapeId="0">
      <text>
        <r>
          <rPr>
            <b/>
            <sz val="9"/>
            <color indexed="81"/>
            <rFont val="Tahoma"/>
            <family val="2"/>
          </rPr>
          <t>Admin:</t>
        </r>
        <r>
          <rPr>
            <sz val="9"/>
            <color indexed="81"/>
            <rFont val="Tahoma"/>
            <family val="2"/>
          </rPr>
          <t xml:space="preserve">
خالص پرداختی عیدی بعد از کسر مالیات</t>
        </r>
      </text>
    </comment>
  </commentList>
</comments>
</file>

<file path=xl/sharedStrings.xml><?xml version="1.0" encoding="utf-8"?>
<sst xmlns="http://schemas.openxmlformats.org/spreadsheetml/2006/main" count="33" uniqueCount="33">
  <si>
    <t>سقف عیدی معاف از مالیات</t>
  </si>
  <si>
    <t xml:space="preserve">ردیف </t>
  </si>
  <si>
    <t>درصد مالیات بر عیدی</t>
  </si>
  <si>
    <t>مدیر منابع انسانی</t>
  </si>
  <si>
    <t>خالص پرداختی عیدی</t>
  </si>
  <si>
    <t>واحد</t>
  </si>
  <si>
    <t>پایه حقوق روزانه (وزارت کار)</t>
  </si>
  <si>
    <t>حداقل عیدی (60 روز پایه حقوق روزانه)</t>
  </si>
  <si>
    <t>حداکثر عیدی (90 روز پایه حقوق روزانه)</t>
  </si>
  <si>
    <t>حقوق پایه روزانه
(ریال)</t>
  </si>
  <si>
    <t xml:space="preserve">میزان عیدی
(ریال) </t>
  </si>
  <si>
    <t>مالیات متعلقه عیدی (ریال)</t>
  </si>
  <si>
    <t>مدیر حسابداری</t>
  </si>
  <si>
    <t>کارشناس منابع انسانی</t>
  </si>
  <si>
    <t>کارشناس حسابداری</t>
  </si>
  <si>
    <t>تعداد روز سال</t>
  </si>
  <si>
    <t>نام</t>
  </si>
  <si>
    <t xml:space="preserve">نام خانوادگی </t>
  </si>
  <si>
    <t>اسماعیل</t>
  </si>
  <si>
    <t>رحیمی</t>
  </si>
  <si>
    <t>رضایی</t>
  </si>
  <si>
    <t>علی</t>
  </si>
  <si>
    <t>محمد</t>
  </si>
  <si>
    <t>کریمی</t>
  </si>
  <si>
    <t>لیلا</t>
  </si>
  <si>
    <t>قاسمی</t>
  </si>
  <si>
    <t>شماره کارمندی</t>
  </si>
  <si>
    <t>کارکرد سال جاری
 (به روز)</t>
  </si>
  <si>
    <t>اطلاعات پایه</t>
  </si>
  <si>
    <t>شهلا</t>
  </si>
  <si>
    <t>نادری</t>
  </si>
  <si>
    <t>مدیر مالی</t>
  </si>
  <si>
    <t>محاسبه عیدی سال 1400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</si>
</sst>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9">
    <font>
      <sz val="12"/>
      <color theme="1"/>
      <name val="B Nazanin"/>
      <family val="2"/>
    </font>
    <font>
      <sz val="16"/>
      <color theme="1"/>
      <name val="B Nazanin"/>
      <charset val="178"/>
    </font>
    <font>
      <sz val="12"/>
      <color theme="1"/>
      <name val="B Nazanin"/>
      <family val="2"/>
    </font>
    <font>
      <sz val="16"/>
      <color theme="0"/>
      <name val="B Titr"/>
      <charset val="178"/>
    </font>
    <font>
      <sz val="12"/>
      <color theme="1"/>
      <name val="B Nazanin"/>
      <charset val="178"/>
    </font>
    <font>
      <b/>
      <sz val="10"/>
      <color theme="0"/>
      <name val="Tahoma"/>
      <family val="2"/>
    </font>
    <font>
      <sz val="9"/>
      <color indexed="81"/>
      <name val="Tahoma"/>
      <family val="2"/>
    </font>
    <font>
      <b/>
      <sz val="9"/>
      <color indexed="81"/>
      <name val="Tahoma"/>
      <family val="2"/>
    </font>
    <font>
      <b/>
      <sz val="12"/>
      <color theme="1"/>
      <name val="B Nazanin"/>
      <charset val="178"/>
    </font>
  </fonts>
  <fills count="7">
    <fill>
      <patternFill patternType="none"/>
    </fill>
    <fill>
      <patternFill patternType="gray125"/>
    </fill>
    <fill>
      <patternFill patternType="solid">
        <fgColor theme="0"/>
        <bgColor indexed="64"/>
      </patternFill>
    </fill>
    <fill>
      <patternFill patternType="solid">
        <fgColor theme="7" tint="0.59999389629810485"/>
        <bgColor auto="1"/>
      </patternFill>
    </fill>
    <fill>
      <patternFill patternType="solid">
        <fgColor rgb="FFCC0066"/>
        <bgColor auto="1"/>
      </patternFill>
    </fill>
    <fill>
      <patternFill patternType="solid">
        <fgColor theme="9" tint="0.39997558519241921"/>
        <bgColor indexed="64"/>
      </patternFill>
    </fill>
    <fill>
      <patternFill patternType="solid">
        <fgColor theme="2"/>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s>
  <cellStyleXfs count="2">
    <xf numFmtId="0" fontId="0" fillId="0" borderId="0"/>
    <xf numFmtId="43" fontId="2" fillId="0" borderId="0" applyFont="0" applyFill="0" applyBorder="0" applyAlignment="0" applyProtection="0"/>
  </cellStyleXfs>
  <cellXfs count="28">
    <xf numFmtId="0" fontId="0" fillId="0" borderId="0" xfId="0"/>
    <xf numFmtId="0" fontId="0" fillId="2" borderId="0" xfId="0" applyFill="1"/>
    <xf numFmtId="0" fontId="1" fillId="2" borderId="0" xfId="0" applyFont="1" applyFill="1"/>
    <xf numFmtId="0" fontId="5" fillId="4" borderId="2" xfId="0" applyFont="1" applyFill="1" applyBorder="1" applyAlignment="1" applyProtection="1">
      <alignment horizontal="center" vertical="center" textRotation="90"/>
      <protection locked="0"/>
    </xf>
    <xf numFmtId="0" fontId="5" fillId="4" borderId="2"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37" fontId="8" fillId="2" borderId="1" xfId="1" applyNumberFormat="1" applyFont="1" applyFill="1" applyBorder="1" applyAlignment="1" applyProtection="1">
      <alignment horizontal="center" vertical="center"/>
      <protection locked="0"/>
    </xf>
    <xf numFmtId="9" fontId="8" fillId="2" borderId="1" xfId="1" applyNumberFormat="1" applyFont="1" applyFill="1" applyBorder="1" applyAlignment="1" applyProtection="1">
      <alignment horizontal="center" vertical="center"/>
      <protection locked="0"/>
    </xf>
    <xf numFmtId="3" fontId="4" fillId="0" borderId="4" xfId="0" applyNumberFormat="1" applyFont="1" applyFill="1" applyBorder="1" applyAlignment="1" applyProtection="1">
      <alignment horizontal="center" vertical="center"/>
    </xf>
    <xf numFmtId="3" fontId="4" fillId="0" borderId="5"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xf>
    <xf numFmtId="3" fontId="4" fillId="0" borderId="6"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horizontal="center" vertical="center"/>
    </xf>
    <xf numFmtId="3" fontId="4" fillId="6" borderId="8" xfId="0" applyNumberFormat="1" applyFont="1" applyFill="1" applyBorder="1" applyAlignment="1" applyProtection="1">
      <alignment horizontal="center" vertical="center"/>
    </xf>
    <xf numFmtId="49" fontId="4" fillId="6" borderId="8" xfId="0" applyNumberFormat="1" applyFont="1" applyFill="1" applyBorder="1" applyAlignment="1" applyProtection="1">
      <alignment horizontal="center" vertical="center"/>
    </xf>
    <xf numFmtId="3" fontId="4" fillId="6" borderId="9"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center" vertical="center"/>
    </xf>
    <xf numFmtId="3" fontId="4" fillId="0" borderId="8" xfId="0" applyNumberFormat="1"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xf>
    <xf numFmtId="3" fontId="4" fillId="0" borderId="9" xfId="0" applyNumberFormat="1" applyFont="1" applyFill="1" applyBorder="1" applyAlignment="1" applyProtection="1">
      <alignment horizontal="center" vertical="center"/>
    </xf>
    <xf numFmtId="3" fontId="4" fillId="6" borderId="10" xfId="0" applyNumberFormat="1" applyFont="1" applyFill="1" applyBorder="1" applyAlignment="1" applyProtection="1">
      <alignment horizontal="center" vertical="center"/>
    </xf>
    <xf numFmtId="3" fontId="4" fillId="6" borderId="11" xfId="0" applyNumberFormat="1" applyFont="1" applyFill="1" applyBorder="1" applyAlignment="1" applyProtection="1">
      <alignment horizontal="center" vertical="center"/>
    </xf>
    <xf numFmtId="49" fontId="4" fillId="6" borderId="11" xfId="0" applyNumberFormat="1" applyFont="1" applyFill="1" applyBorder="1" applyAlignment="1" applyProtection="1">
      <alignment horizontal="center" vertical="center"/>
    </xf>
    <xf numFmtId="3" fontId="4" fillId="6" borderId="12" xfId="0" applyNumberFormat="1" applyFont="1" applyFill="1" applyBorder="1" applyAlignment="1" applyProtection="1">
      <alignment horizontal="center" vertical="center"/>
    </xf>
    <xf numFmtId="0" fontId="8" fillId="3" borderId="1" xfId="0" applyFont="1" applyFill="1" applyBorder="1" applyAlignment="1" applyProtection="1">
      <alignment horizontal="right" vertical="center"/>
      <protection locked="0"/>
    </xf>
    <xf numFmtId="0" fontId="3" fillId="5" borderId="0" xfId="0" applyFont="1" applyFill="1" applyAlignment="1">
      <alignment horizontal="center" vertical="center"/>
    </xf>
    <xf numFmtId="0" fontId="8" fillId="3" borderId="1" xfId="0" applyFont="1" applyFill="1" applyBorder="1" applyAlignment="1" applyProtection="1">
      <alignment vertical="center"/>
      <protection locked="0"/>
    </xf>
  </cellXfs>
  <cellStyles count="2">
    <cellStyle name="Comma" xfId="1" builtinId="3"/>
    <cellStyle name="Normal" xfId="0" builtinId="0"/>
  </cellStyles>
  <dxfs count="0"/>
  <tableStyles count="0" defaultTableStyle="TableStyleMedium2" defaultPivotStyle="PivotStyleLight16"/>
  <colors>
    <mruColors>
      <color rgb="FFCC0066"/>
      <color rgb="FFFF5050"/>
      <color rgb="FFFAC83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showGridLines="0" rightToLeft="1" workbookViewId="0">
      <selection activeCell="D6" sqref="D6"/>
    </sheetView>
  </sheetViews>
  <sheetFormatPr defaultRowHeight="15"/>
  <cols>
    <col min="1" max="1" width="1.33203125" customWidth="1"/>
    <col min="3" max="3" width="16.33203125" customWidth="1"/>
    <col min="4" max="4" width="10.6640625" customWidth="1"/>
  </cols>
  <sheetData>
    <row r="1" spans="2:4" ht="9" customHeight="1"/>
    <row r="2" spans="2:4" ht="32.25">
      <c r="B2" s="26" t="s">
        <v>28</v>
      </c>
      <c r="C2" s="26"/>
      <c r="D2" s="26"/>
    </row>
    <row r="3" spans="2:4" ht="9" customHeight="1"/>
    <row r="4" spans="2:4" ht="21">
      <c r="B4" s="27" t="s">
        <v>6</v>
      </c>
      <c r="C4" s="27"/>
      <c r="D4" s="7">
        <v>885165</v>
      </c>
    </row>
    <row r="5" spans="2:4" ht="21">
      <c r="B5" s="27" t="s">
        <v>7</v>
      </c>
      <c r="C5" s="27"/>
      <c r="D5" s="7">
        <f>60*D4</f>
        <v>53109900</v>
      </c>
    </row>
    <row r="6" spans="2:4" ht="21">
      <c r="B6" s="27" t="s">
        <v>8</v>
      </c>
      <c r="C6" s="27"/>
      <c r="D6" s="7">
        <f>90*D4</f>
        <v>79664850</v>
      </c>
    </row>
    <row r="7" spans="2:4" ht="21">
      <c r="B7" s="25" t="s">
        <v>0</v>
      </c>
      <c r="C7" s="25"/>
      <c r="D7" s="7">
        <v>40000000</v>
      </c>
    </row>
    <row r="8" spans="2:4" ht="21">
      <c r="B8" s="25" t="s">
        <v>2</v>
      </c>
      <c r="C8" s="25"/>
      <c r="D8" s="8">
        <v>0.1</v>
      </c>
    </row>
    <row r="9" spans="2:4" ht="21">
      <c r="B9" s="25" t="s">
        <v>15</v>
      </c>
      <c r="C9" s="25"/>
      <c r="D9" s="7">
        <v>365</v>
      </c>
    </row>
  </sheetData>
  <mergeCells count="7">
    <mergeCell ref="B9:C9"/>
    <mergeCell ref="B2:D2"/>
    <mergeCell ref="B4:C4"/>
    <mergeCell ref="B5:C5"/>
    <mergeCell ref="B6:C6"/>
    <mergeCell ref="B7:C7"/>
    <mergeCell ref="B8:C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12"/>
  <sheetViews>
    <sheetView rightToLeft="1" tabSelected="1" zoomScaleNormal="100" workbookViewId="0">
      <pane ySplit="4" topLeftCell="A5" activePane="bottomLeft" state="frozen"/>
      <selection pane="bottomLeft" activeCell="J5" sqref="J5"/>
    </sheetView>
  </sheetViews>
  <sheetFormatPr defaultRowHeight="24.75"/>
  <cols>
    <col min="1" max="1" width="1.33203125" style="1" customWidth="1"/>
    <col min="2" max="2" width="9.21875" style="1" customWidth="1"/>
    <col min="3" max="3" width="10.44140625" style="1" customWidth="1"/>
    <col min="4" max="4" width="10.21875" style="1" customWidth="1"/>
    <col min="5" max="5" width="12.77734375" style="2" customWidth="1"/>
    <col min="6" max="6" width="17" style="2" customWidth="1"/>
    <col min="7" max="7" width="12.77734375" style="1" customWidth="1"/>
    <col min="8" max="8" width="14.33203125" style="1" customWidth="1"/>
    <col min="9" max="10" width="12.77734375" style="1" customWidth="1"/>
    <col min="11" max="11" width="14" style="1" customWidth="1"/>
    <col min="12" max="16384" width="8.88671875" style="1"/>
  </cols>
  <sheetData>
    <row r="1" spans="2:11" ht="6.75" customHeight="1"/>
    <row r="2" spans="2:11" ht="33" customHeight="1">
      <c r="B2" s="26" t="s">
        <v>32</v>
      </c>
      <c r="C2" s="26"/>
      <c r="D2" s="26"/>
      <c r="E2" s="26"/>
      <c r="F2" s="26"/>
      <c r="G2" s="26"/>
      <c r="H2" s="26"/>
      <c r="I2" s="26"/>
      <c r="J2" s="26"/>
      <c r="K2" s="26"/>
    </row>
    <row r="3" spans="2:11" ht="6.75" customHeight="1"/>
    <row r="4" spans="2:11" ht="36.75" customHeight="1">
      <c r="B4" s="3" t="s">
        <v>1</v>
      </c>
      <c r="C4" s="5" t="s">
        <v>26</v>
      </c>
      <c r="D4" s="4" t="s">
        <v>16</v>
      </c>
      <c r="E4" s="4" t="s">
        <v>17</v>
      </c>
      <c r="F4" s="4" t="s">
        <v>5</v>
      </c>
      <c r="G4" s="5" t="s">
        <v>9</v>
      </c>
      <c r="H4" s="5" t="s">
        <v>27</v>
      </c>
      <c r="I4" s="6" t="s">
        <v>10</v>
      </c>
      <c r="J4" s="6" t="s">
        <v>11</v>
      </c>
      <c r="K4" s="6" t="s">
        <v>4</v>
      </c>
    </row>
    <row r="5" spans="2:11" ht="23.25" customHeight="1">
      <c r="B5" s="9">
        <v>1</v>
      </c>
      <c r="C5" s="10">
        <v>111</v>
      </c>
      <c r="D5" s="10" t="s">
        <v>18</v>
      </c>
      <c r="E5" s="11" t="s">
        <v>19</v>
      </c>
      <c r="F5" s="11" t="s">
        <v>3</v>
      </c>
      <c r="G5" s="10">
        <v>885165</v>
      </c>
      <c r="H5" s="10">
        <v>365</v>
      </c>
      <c r="I5" s="10">
        <f>IF(60*G5&lt;Data!$D$6,60*G5*H5/Data!$D$9,Data!$D$6*H5/Data!$D$9)</f>
        <v>53109900</v>
      </c>
      <c r="J5" s="10">
        <f>IF(I5&lt;Data!$D$7,0,(I5-Data!$D$7)*Data!$D$8)</f>
        <v>1310990</v>
      </c>
      <c r="K5" s="12">
        <f t="shared" ref="K5:K12" si="0">IFERROR(I5-J5,"")</f>
        <v>51798910</v>
      </c>
    </row>
    <row r="6" spans="2:11" ht="23.25" customHeight="1">
      <c r="B6" s="13">
        <v>2</v>
      </c>
      <c r="C6" s="14">
        <v>112</v>
      </c>
      <c r="D6" s="14" t="s">
        <v>21</v>
      </c>
      <c r="E6" s="15" t="s">
        <v>20</v>
      </c>
      <c r="F6" s="15" t="s">
        <v>12</v>
      </c>
      <c r="G6" s="14">
        <v>1350000</v>
      </c>
      <c r="H6" s="14">
        <v>150</v>
      </c>
      <c r="I6" s="16">
        <f>IF(60*G6&lt;Data!$D$6,60*G6*H6/Data!$D$9,Data!$D$6*H6/Data!$D$9)</f>
        <v>32738979.452054795</v>
      </c>
      <c r="J6" s="14">
        <f>IF(I6&lt;Data!$D$7,0,(I6-Data!$D$7)*Data!$D$8)</f>
        <v>0</v>
      </c>
      <c r="K6" s="16">
        <f t="shared" si="0"/>
        <v>32738979.452054795</v>
      </c>
    </row>
    <row r="7" spans="2:11" ht="23.25" customHeight="1">
      <c r="B7" s="17">
        <v>3</v>
      </c>
      <c r="C7" s="18">
        <v>113</v>
      </c>
      <c r="D7" s="18" t="s">
        <v>22</v>
      </c>
      <c r="E7" s="19" t="s">
        <v>23</v>
      </c>
      <c r="F7" s="19" t="s">
        <v>13</v>
      </c>
      <c r="G7" s="18">
        <v>1600000</v>
      </c>
      <c r="H7" s="10">
        <v>365</v>
      </c>
      <c r="I7" s="10">
        <f>IF(60*G7&lt;Data!$D$6,60*G7*H7/Data!$D$9,Data!$D$6*H7/Data!$D$9)</f>
        <v>79664850</v>
      </c>
      <c r="J7" s="18">
        <f>IF(I7&lt;Data!$D$7,0,(I7-Data!$D$7)*Data!$D$8)</f>
        <v>3966485</v>
      </c>
      <c r="K7" s="12">
        <f t="shared" si="0"/>
        <v>75698365</v>
      </c>
    </row>
    <row r="8" spans="2:11" ht="23.25" customHeight="1">
      <c r="B8" s="13">
        <v>4</v>
      </c>
      <c r="C8" s="14">
        <v>114</v>
      </c>
      <c r="D8" s="14" t="s">
        <v>24</v>
      </c>
      <c r="E8" s="15" t="s">
        <v>25</v>
      </c>
      <c r="F8" s="15" t="s">
        <v>14</v>
      </c>
      <c r="G8" s="14">
        <v>636809</v>
      </c>
      <c r="H8" s="14">
        <v>180</v>
      </c>
      <c r="I8" s="16">
        <f>IF(60*G8&lt;Data!$D$6,60*G8*H8/Data!$D$9,Data!$D$6*H8/Data!$D$9)</f>
        <v>18842567.671232875</v>
      </c>
      <c r="J8" s="14">
        <f>IF(I8&lt;Data!$D$7,0,(I8-Data!$D$7)*Data!$D$8)</f>
        <v>0</v>
      </c>
      <c r="K8" s="16">
        <f t="shared" si="0"/>
        <v>18842567.671232875</v>
      </c>
    </row>
    <row r="9" spans="2:11" ht="23.25" customHeight="1">
      <c r="B9" s="17">
        <v>5</v>
      </c>
      <c r="C9" s="18">
        <v>115</v>
      </c>
      <c r="D9" s="18" t="s">
        <v>29</v>
      </c>
      <c r="E9" s="19" t="s">
        <v>30</v>
      </c>
      <c r="F9" s="19" t="s">
        <v>31</v>
      </c>
      <c r="G9" s="18">
        <v>900000</v>
      </c>
      <c r="H9" s="10">
        <v>365</v>
      </c>
      <c r="I9" s="10">
        <f>IF(60*G9&lt;Data!$D$6,60*G9*H9/Data!$D$9,Data!$D$6*H9/Data!$D$9)</f>
        <v>54000000</v>
      </c>
      <c r="J9" s="18">
        <f>IF(I9&lt;Data!$D$7,0,(I9-Data!$D$7)*Data!$D$8)</f>
        <v>1400000</v>
      </c>
      <c r="K9" s="12">
        <f t="shared" si="0"/>
        <v>52600000</v>
      </c>
    </row>
    <row r="10" spans="2:11" ht="23.25" customHeight="1">
      <c r="B10" s="13">
        <v>6</v>
      </c>
      <c r="C10" s="14"/>
      <c r="D10" s="14"/>
      <c r="E10" s="15"/>
      <c r="F10" s="15"/>
      <c r="G10" s="14"/>
      <c r="H10" s="14"/>
      <c r="I10" s="16">
        <f>IF(60*G10&lt;Data!$D$6,60*G10*H10/Data!$D$9,Data!$D$6*H10/Data!$D$9)</f>
        <v>0</v>
      </c>
      <c r="J10" s="14">
        <f>IF(I10&lt;Data!$D$7,0,(I10-Data!$D$7)*Data!$D$8)</f>
        <v>0</v>
      </c>
      <c r="K10" s="16">
        <f t="shared" si="0"/>
        <v>0</v>
      </c>
    </row>
    <row r="11" spans="2:11" ht="23.25" customHeight="1">
      <c r="B11" s="17">
        <v>7</v>
      </c>
      <c r="C11" s="18"/>
      <c r="D11" s="18"/>
      <c r="E11" s="19"/>
      <c r="F11" s="19"/>
      <c r="G11" s="18"/>
      <c r="H11" s="18"/>
      <c r="I11" s="10">
        <f>IF(60*G11&lt;Data!$D$6,60*G11*H11/Data!$D$9,Data!$D$6*H11/Data!$D$9)</f>
        <v>0</v>
      </c>
      <c r="J11" s="18">
        <f>IF(I11&lt;Data!$D$7,0,(I11-Data!$D$7)*Data!$D$8)</f>
        <v>0</v>
      </c>
      <c r="K11" s="20">
        <f t="shared" si="0"/>
        <v>0</v>
      </c>
    </row>
    <row r="12" spans="2:11" ht="23.25" customHeight="1">
      <c r="B12" s="21">
        <v>8</v>
      </c>
      <c r="C12" s="22"/>
      <c r="D12" s="22"/>
      <c r="E12" s="23"/>
      <c r="F12" s="23"/>
      <c r="G12" s="22"/>
      <c r="H12" s="22"/>
      <c r="I12" s="24">
        <f>IF(60*G12&lt;Data!$D$6,60*G12*H12/Data!$D$9,Data!$D$6*H12/Data!$D$9)</f>
        <v>0</v>
      </c>
      <c r="J12" s="22">
        <f>IF(I12&lt;Data!$D$7,0,(I12-Data!$D$7)*Data!$D$8)</f>
        <v>0</v>
      </c>
      <c r="K12" s="24">
        <f t="shared" si="0"/>
        <v>0</v>
      </c>
    </row>
  </sheetData>
  <mergeCells count="1">
    <mergeCell ref="B2:K2"/>
  </mergeCells>
  <pageMargins left="0.7" right="0.7" top="0.75" bottom="0.75" header="0.3" footer="0.3"/>
  <pageSetup scale="6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محاسبه عیدی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excelut.com</dc:creator>
  <cp:lastModifiedBy>Admin</cp:lastModifiedBy>
  <cp:lastPrinted>2018-02-07T17:50:20Z</cp:lastPrinted>
  <dcterms:created xsi:type="dcterms:W3CDTF">2018-02-06T17:41:38Z</dcterms:created>
  <dcterms:modified xsi:type="dcterms:W3CDTF">2022-02-21T11:07:33Z</dcterms:modified>
</cp:coreProperties>
</file>